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324 Cy5 ladder EMSA with yCAF1 2xKER/Measurements/"/>
    </mc:Choice>
  </mc:AlternateContent>
  <xr:revisionPtr revIDLastSave="0" documentId="13_ncr:40009_{6DCB609A-BA18-4E44-ACED-FDD20E740BAD}" xr6:coauthVersionLast="47" xr6:coauthVersionMax="47" xr10:uidLastSave="{00000000-0000-0000-0000-000000000000}"/>
  <bookViews>
    <workbookView xWindow="14080" yWindow="5040" windowWidth="28040" windowHeight="17440" activeTab="1"/>
  </bookViews>
  <sheets>
    <sheet name="220324 Cy5 ladder EMSA with yC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2" l="1"/>
  <c r="H44" i="2"/>
  <c r="H45" i="2"/>
  <c r="H46" i="2"/>
  <c r="H47" i="2"/>
  <c r="H48" i="2"/>
  <c r="H49" i="2"/>
  <c r="H50" i="2"/>
  <c r="H51" i="2"/>
  <c r="H52" i="2"/>
  <c r="H43" i="2"/>
  <c r="H34" i="2"/>
  <c r="H35" i="2"/>
  <c r="H36" i="2"/>
  <c r="H37" i="2"/>
  <c r="H38" i="2"/>
  <c r="H39" i="2"/>
  <c r="H40" i="2"/>
  <c r="H41" i="2"/>
  <c r="H42" i="2"/>
  <c r="H33" i="2"/>
  <c r="G44" i="2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F24" i="2"/>
  <c r="F25" i="2"/>
  <c r="F26" i="2"/>
  <c r="F27" i="2"/>
  <c r="F28" i="2"/>
  <c r="F29" i="2"/>
  <c r="F30" i="2"/>
  <c r="F31" i="2"/>
  <c r="F32" i="2"/>
  <c r="F23" i="2"/>
  <c r="G23" i="2" s="1"/>
  <c r="F14" i="2"/>
  <c r="F15" i="2"/>
  <c r="F16" i="2"/>
  <c r="F17" i="2"/>
  <c r="F18" i="2"/>
  <c r="F19" i="2"/>
  <c r="G19" i="2" s="1"/>
  <c r="F20" i="2"/>
  <c r="F21" i="2"/>
  <c r="F22" i="2"/>
  <c r="F13" i="2"/>
  <c r="F4" i="2"/>
  <c r="F5" i="2"/>
  <c r="F6" i="2"/>
  <c r="F7" i="2"/>
  <c r="F8" i="2"/>
  <c r="F9" i="2"/>
  <c r="F10" i="2"/>
  <c r="F11" i="2"/>
  <c r="F12" i="2"/>
  <c r="F3" i="2"/>
  <c r="F53" i="2"/>
  <c r="F52" i="2"/>
  <c r="F51" i="2"/>
  <c r="F50" i="2"/>
  <c r="F49" i="2"/>
  <c r="F48" i="2"/>
  <c r="F47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G13" i="2"/>
  <c r="G3" i="2"/>
  <c r="G6" i="2" l="1"/>
  <c r="G7" i="2"/>
  <c r="G8" i="2"/>
  <c r="H8" i="2" s="1"/>
  <c r="G4" i="2"/>
  <c r="H4" i="2" s="1"/>
  <c r="G12" i="2"/>
  <c r="G32" i="2"/>
  <c r="H32" i="2" s="1"/>
  <c r="G18" i="2"/>
  <c r="H18" i="2" s="1"/>
  <c r="G26" i="2"/>
  <c r="H26" i="2" s="1"/>
  <c r="G11" i="2"/>
  <c r="G27" i="2"/>
  <c r="G24" i="2"/>
  <c r="H24" i="2" s="1"/>
  <c r="G25" i="2"/>
  <c r="H25" i="2" s="1"/>
  <c r="G28" i="2"/>
  <c r="H28" i="2" s="1"/>
  <c r="G5" i="2"/>
  <c r="H5" i="2" s="1"/>
  <c r="G21" i="2"/>
  <c r="H21" i="2" s="1"/>
  <c r="G29" i="2"/>
  <c r="H29" i="2" s="1"/>
  <c r="G20" i="2"/>
  <c r="H20" i="2" s="1"/>
  <c r="G14" i="2"/>
  <c r="H14" i="2" s="1"/>
  <c r="G22" i="2"/>
  <c r="H22" i="2" s="1"/>
  <c r="G9" i="2"/>
  <c r="H9" i="2" s="1"/>
  <c r="G16" i="2"/>
  <c r="H16" i="2" s="1"/>
  <c r="G30" i="2"/>
  <c r="H30" i="2" s="1"/>
  <c r="G15" i="2"/>
  <c r="G10" i="2"/>
  <c r="H10" i="2" s="1"/>
  <c r="G17" i="2"/>
  <c r="H17" i="2" s="1"/>
  <c r="G31" i="2"/>
  <c r="H31" i="2" s="1"/>
  <c r="H23" i="2"/>
  <c r="H15" i="2"/>
  <c r="H7" i="2"/>
  <c r="H12" i="2"/>
  <c r="H6" i="2"/>
  <c r="H13" i="2"/>
  <c r="H27" i="2"/>
  <c r="H19" i="2"/>
  <c r="H11" i="2"/>
  <c r="H3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<sst xmlns="http://schemas.openxmlformats.org/spreadsheetml/2006/main" count="182" uniqueCount="79">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</sst>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2365315</v>
      </c>
      <c r="D2">
        <v>0</v>
      </c>
      <c r="E2">
        <v>0</v>
      </c>
      <c r="F2" t="s">
        <v>21</v>
      </c>
      <c r="G2">
        <v>484</v>
      </c>
      <c r="H2">
        <v>523.07000000000005</v>
      </c>
      <c r="I2">
        <v>86</v>
      </c>
      <c r="J2">
        <v>365.83</v>
      </c>
      <c r="K2">
        <v>133832.04999999999</v>
      </c>
      <c r="L2">
        <v>1422</v>
      </c>
      <c r="M2">
        <v>53</v>
      </c>
      <c r="N2">
        <v>3.24</v>
      </c>
      <c r="O2">
        <v>4522</v>
      </c>
      <c r="P2">
        <v>458</v>
      </c>
      <c r="Q2">
        <v>1330</v>
      </c>
      <c r="R2">
        <v>133</v>
      </c>
      <c r="S2">
        <v>34</v>
      </c>
      <c r="T2">
        <v>4522</v>
      </c>
    </row>
    <row r="3" spans="2:21" x14ac:dyDescent="0.2">
      <c r="B3" t="s">
        <v>22</v>
      </c>
      <c r="C3">
        <v>1654012</v>
      </c>
      <c r="D3">
        <v>0</v>
      </c>
      <c r="E3">
        <v>0</v>
      </c>
      <c r="F3" t="s">
        <v>21</v>
      </c>
      <c r="G3">
        <v>348</v>
      </c>
      <c r="H3">
        <v>365.77</v>
      </c>
      <c r="I3">
        <v>85</v>
      </c>
      <c r="J3">
        <v>227.8</v>
      </c>
      <c r="K3">
        <v>51892.76</v>
      </c>
      <c r="L3">
        <v>977</v>
      </c>
      <c r="M3">
        <v>57</v>
      </c>
      <c r="N3">
        <v>2.27</v>
      </c>
      <c r="O3">
        <v>4522</v>
      </c>
      <c r="P3">
        <v>591</v>
      </c>
      <c r="Q3">
        <v>1330</v>
      </c>
      <c r="R3">
        <v>133</v>
      </c>
      <c r="S3">
        <v>34</v>
      </c>
      <c r="T3">
        <v>4522</v>
      </c>
    </row>
    <row r="4" spans="2:21" x14ac:dyDescent="0.2">
      <c r="B4" t="s">
        <v>23</v>
      </c>
      <c r="C4">
        <v>705255</v>
      </c>
      <c r="D4">
        <v>0</v>
      </c>
      <c r="E4">
        <v>0</v>
      </c>
      <c r="F4" t="s">
        <v>21</v>
      </c>
      <c r="G4">
        <v>156</v>
      </c>
      <c r="H4">
        <v>155.96</v>
      </c>
      <c r="I4">
        <v>163</v>
      </c>
      <c r="J4">
        <v>49.37</v>
      </c>
      <c r="K4">
        <v>2437.2399999999998</v>
      </c>
      <c r="L4">
        <v>311</v>
      </c>
      <c r="M4">
        <v>50</v>
      </c>
      <c r="N4">
        <v>0.97</v>
      </c>
      <c r="O4">
        <v>4522</v>
      </c>
      <c r="P4">
        <v>724</v>
      </c>
      <c r="Q4">
        <v>1330</v>
      </c>
      <c r="R4">
        <v>133</v>
      </c>
      <c r="S4">
        <v>35</v>
      </c>
      <c r="T4">
        <v>4522</v>
      </c>
    </row>
    <row r="5" spans="2:21" x14ac:dyDescent="0.2">
      <c r="B5" t="s">
        <v>24</v>
      </c>
      <c r="C5">
        <v>513784</v>
      </c>
      <c r="D5">
        <v>0</v>
      </c>
      <c r="E5">
        <v>0</v>
      </c>
      <c r="F5" t="s">
        <v>21</v>
      </c>
      <c r="G5">
        <v>110</v>
      </c>
      <c r="H5">
        <v>113.62</v>
      </c>
      <c r="I5">
        <v>109</v>
      </c>
      <c r="J5">
        <v>22.07</v>
      </c>
      <c r="K5">
        <v>486.92</v>
      </c>
      <c r="L5">
        <v>209</v>
      </c>
      <c r="M5">
        <v>55</v>
      </c>
      <c r="N5">
        <v>0.7</v>
      </c>
      <c r="O5">
        <v>4522</v>
      </c>
      <c r="P5">
        <v>857</v>
      </c>
      <c r="Q5">
        <v>1331</v>
      </c>
      <c r="R5">
        <v>133</v>
      </c>
      <c r="S5">
        <v>34</v>
      </c>
      <c r="T5">
        <v>4522</v>
      </c>
    </row>
    <row r="6" spans="2:21" x14ac:dyDescent="0.2">
      <c r="B6" t="s">
        <v>25</v>
      </c>
      <c r="C6">
        <v>498392</v>
      </c>
      <c r="D6">
        <v>0</v>
      </c>
      <c r="E6">
        <v>0</v>
      </c>
      <c r="F6" t="s">
        <v>21</v>
      </c>
      <c r="G6">
        <v>106</v>
      </c>
      <c r="H6">
        <v>110.21</v>
      </c>
      <c r="I6">
        <v>102</v>
      </c>
      <c r="J6">
        <v>23.37</v>
      </c>
      <c r="K6">
        <v>546.29</v>
      </c>
      <c r="L6">
        <v>188</v>
      </c>
      <c r="M6">
        <v>60</v>
      </c>
      <c r="N6">
        <v>0.68</v>
      </c>
      <c r="O6">
        <v>4522</v>
      </c>
      <c r="P6">
        <v>990</v>
      </c>
      <c r="Q6">
        <v>1331</v>
      </c>
      <c r="R6">
        <v>133</v>
      </c>
      <c r="S6">
        <v>34</v>
      </c>
      <c r="T6">
        <v>4522</v>
      </c>
    </row>
    <row r="7" spans="2:21" x14ac:dyDescent="0.2">
      <c r="B7" t="s">
        <v>26</v>
      </c>
      <c r="C7">
        <v>441940</v>
      </c>
      <c r="D7">
        <v>0</v>
      </c>
      <c r="E7">
        <v>0</v>
      </c>
      <c r="F7" t="s">
        <v>21</v>
      </c>
      <c r="G7">
        <v>94</v>
      </c>
      <c r="H7">
        <v>97.73</v>
      </c>
      <c r="I7">
        <v>91</v>
      </c>
      <c r="J7">
        <v>17.91</v>
      </c>
      <c r="K7">
        <v>320.87</v>
      </c>
      <c r="L7">
        <v>159</v>
      </c>
      <c r="M7">
        <v>57</v>
      </c>
      <c r="N7">
        <v>0.61</v>
      </c>
      <c r="O7">
        <v>4522</v>
      </c>
      <c r="P7">
        <v>1123</v>
      </c>
      <c r="Q7">
        <v>1331</v>
      </c>
      <c r="R7">
        <v>133</v>
      </c>
      <c r="S7">
        <v>34</v>
      </c>
      <c r="T7">
        <v>4522</v>
      </c>
    </row>
    <row r="8" spans="2:21" x14ac:dyDescent="0.2">
      <c r="B8" t="s">
        <v>27</v>
      </c>
      <c r="C8">
        <v>423583</v>
      </c>
      <c r="D8">
        <v>0</v>
      </c>
      <c r="E8">
        <v>0</v>
      </c>
      <c r="F8" t="s">
        <v>21</v>
      </c>
      <c r="G8">
        <v>93</v>
      </c>
      <c r="H8">
        <v>93.67</v>
      </c>
      <c r="I8">
        <v>96</v>
      </c>
      <c r="J8">
        <v>14.65</v>
      </c>
      <c r="K8">
        <v>214.61</v>
      </c>
      <c r="L8">
        <v>228</v>
      </c>
      <c r="M8">
        <v>50</v>
      </c>
      <c r="N8">
        <v>0.57999999999999996</v>
      </c>
      <c r="O8">
        <v>4522</v>
      </c>
      <c r="P8">
        <v>1256</v>
      </c>
      <c r="Q8">
        <v>1331</v>
      </c>
      <c r="R8">
        <v>133</v>
      </c>
      <c r="S8">
        <v>34</v>
      </c>
      <c r="T8">
        <v>4522</v>
      </c>
    </row>
    <row r="9" spans="2:21" x14ac:dyDescent="0.2">
      <c r="B9" t="s">
        <v>28</v>
      </c>
      <c r="C9">
        <v>357255</v>
      </c>
      <c r="D9">
        <v>0</v>
      </c>
      <c r="E9">
        <v>0</v>
      </c>
      <c r="F9" t="s">
        <v>21</v>
      </c>
      <c r="G9">
        <v>79</v>
      </c>
      <c r="H9">
        <v>79</v>
      </c>
      <c r="I9">
        <v>81</v>
      </c>
      <c r="J9">
        <v>8.8699999999999992</v>
      </c>
      <c r="K9">
        <v>78.69</v>
      </c>
      <c r="L9">
        <v>107</v>
      </c>
      <c r="M9">
        <v>49</v>
      </c>
      <c r="N9">
        <v>0.49</v>
      </c>
      <c r="O9">
        <v>4522</v>
      </c>
      <c r="P9">
        <v>1389</v>
      </c>
      <c r="Q9">
        <v>1331</v>
      </c>
      <c r="R9">
        <v>133</v>
      </c>
      <c r="S9">
        <v>35</v>
      </c>
      <c r="T9">
        <v>4522</v>
      </c>
    </row>
    <row r="10" spans="2:21" x14ac:dyDescent="0.2">
      <c r="B10" t="s">
        <v>29</v>
      </c>
      <c r="C10">
        <v>355256</v>
      </c>
      <c r="D10">
        <v>0</v>
      </c>
      <c r="E10">
        <v>0</v>
      </c>
      <c r="F10" t="s">
        <v>21</v>
      </c>
      <c r="G10">
        <v>78</v>
      </c>
      <c r="H10">
        <v>78.56</v>
      </c>
      <c r="I10">
        <v>77</v>
      </c>
      <c r="J10">
        <v>13.26</v>
      </c>
      <c r="K10">
        <v>175.85</v>
      </c>
      <c r="L10">
        <v>399</v>
      </c>
      <c r="M10">
        <v>53</v>
      </c>
      <c r="N10">
        <v>0.49</v>
      </c>
      <c r="O10">
        <v>4522</v>
      </c>
      <c r="P10">
        <v>1522</v>
      </c>
      <c r="Q10">
        <v>1332</v>
      </c>
      <c r="R10">
        <v>133</v>
      </c>
      <c r="S10">
        <v>34</v>
      </c>
      <c r="T10">
        <v>4522</v>
      </c>
    </row>
    <row r="11" spans="2:21" x14ac:dyDescent="0.2">
      <c r="B11" t="s">
        <v>30</v>
      </c>
      <c r="C11">
        <v>333715</v>
      </c>
      <c r="D11">
        <v>0</v>
      </c>
      <c r="E11">
        <v>0</v>
      </c>
      <c r="F11" t="s">
        <v>21</v>
      </c>
      <c r="G11">
        <v>74</v>
      </c>
      <c r="H11">
        <v>73.8</v>
      </c>
      <c r="I11">
        <v>75</v>
      </c>
      <c r="J11">
        <v>8.6300000000000008</v>
      </c>
      <c r="K11">
        <v>74.53</v>
      </c>
      <c r="L11">
        <v>99</v>
      </c>
      <c r="M11">
        <v>40</v>
      </c>
      <c r="N11">
        <v>0.46</v>
      </c>
      <c r="O11">
        <v>4522</v>
      </c>
      <c r="P11">
        <v>1655</v>
      </c>
      <c r="Q11">
        <v>1332</v>
      </c>
      <c r="R11">
        <v>133</v>
      </c>
      <c r="S11">
        <v>34</v>
      </c>
      <c r="T11">
        <v>4522</v>
      </c>
    </row>
    <row r="12" spans="2:21" x14ac:dyDescent="0.2">
      <c r="B12" t="s">
        <v>31</v>
      </c>
      <c r="C12">
        <v>2579303</v>
      </c>
      <c r="D12">
        <v>0</v>
      </c>
      <c r="E12">
        <v>0</v>
      </c>
      <c r="F12" t="s">
        <v>21</v>
      </c>
      <c r="G12">
        <v>505</v>
      </c>
      <c r="H12">
        <v>538.48</v>
      </c>
      <c r="I12">
        <v>84</v>
      </c>
      <c r="J12">
        <v>338.6</v>
      </c>
      <c r="K12">
        <v>114651.31</v>
      </c>
      <c r="L12">
        <v>1354</v>
      </c>
      <c r="M12">
        <v>55</v>
      </c>
      <c r="N12">
        <v>3.54</v>
      </c>
      <c r="O12">
        <v>4790</v>
      </c>
      <c r="P12">
        <v>452</v>
      </c>
      <c r="Q12">
        <v>1363</v>
      </c>
      <c r="R12">
        <v>136</v>
      </c>
      <c r="S12">
        <v>36</v>
      </c>
      <c r="T12">
        <v>4790</v>
      </c>
    </row>
    <row r="13" spans="2:21" x14ac:dyDescent="0.2">
      <c r="B13" t="s">
        <v>32</v>
      </c>
      <c r="C13">
        <v>2193312</v>
      </c>
      <c r="D13">
        <v>0</v>
      </c>
      <c r="E13">
        <v>0</v>
      </c>
      <c r="F13" t="s">
        <v>21</v>
      </c>
      <c r="G13">
        <v>408</v>
      </c>
      <c r="H13">
        <v>457.7</v>
      </c>
      <c r="I13">
        <v>112</v>
      </c>
      <c r="J13">
        <v>261.85000000000002</v>
      </c>
      <c r="K13">
        <v>68565.259999999995</v>
      </c>
      <c r="L13">
        <v>1140</v>
      </c>
      <c r="M13">
        <v>70</v>
      </c>
      <c r="N13">
        <v>3.01</v>
      </c>
      <c r="O13">
        <v>4792</v>
      </c>
      <c r="P13">
        <v>586</v>
      </c>
      <c r="Q13">
        <v>1363</v>
      </c>
      <c r="R13">
        <v>136</v>
      </c>
      <c r="S13">
        <v>37</v>
      </c>
      <c r="T13">
        <v>4792</v>
      </c>
    </row>
    <row r="14" spans="2:21" x14ac:dyDescent="0.2">
      <c r="B14" t="s">
        <v>33</v>
      </c>
      <c r="C14">
        <v>1056604</v>
      </c>
      <c r="D14">
        <v>0</v>
      </c>
      <c r="E14">
        <v>0</v>
      </c>
      <c r="F14" t="s">
        <v>21</v>
      </c>
      <c r="G14">
        <v>209</v>
      </c>
      <c r="H14">
        <v>218.94</v>
      </c>
      <c r="I14">
        <v>93</v>
      </c>
      <c r="J14">
        <v>89.89</v>
      </c>
      <c r="K14">
        <v>8079.52</v>
      </c>
      <c r="L14">
        <v>471</v>
      </c>
      <c r="M14">
        <v>69</v>
      </c>
      <c r="N14">
        <v>1.45</v>
      </c>
      <c r="O14">
        <v>4826</v>
      </c>
      <c r="P14">
        <v>720</v>
      </c>
      <c r="Q14">
        <v>1364</v>
      </c>
      <c r="R14">
        <v>137</v>
      </c>
      <c r="S14">
        <v>36</v>
      </c>
      <c r="T14">
        <v>4826</v>
      </c>
    </row>
    <row r="15" spans="2:21" x14ac:dyDescent="0.2">
      <c r="B15" t="s">
        <v>34</v>
      </c>
      <c r="C15">
        <v>652185</v>
      </c>
      <c r="D15">
        <v>0</v>
      </c>
      <c r="E15">
        <v>0</v>
      </c>
      <c r="F15" t="s">
        <v>21</v>
      </c>
      <c r="G15">
        <v>127</v>
      </c>
      <c r="H15">
        <v>136.1</v>
      </c>
      <c r="I15">
        <v>119</v>
      </c>
      <c r="J15">
        <v>35.130000000000003</v>
      </c>
      <c r="K15">
        <v>1234.32</v>
      </c>
      <c r="L15">
        <v>250</v>
      </c>
      <c r="M15">
        <v>64</v>
      </c>
      <c r="N15">
        <v>0.89</v>
      </c>
      <c r="O15">
        <v>4792</v>
      </c>
      <c r="P15">
        <v>855</v>
      </c>
      <c r="Q15">
        <v>1364</v>
      </c>
      <c r="R15">
        <v>136</v>
      </c>
      <c r="S15">
        <v>37</v>
      </c>
      <c r="T15">
        <v>4792</v>
      </c>
    </row>
    <row r="16" spans="2:21" x14ac:dyDescent="0.2">
      <c r="B16" t="s">
        <v>35</v>
      </c>
      <c r="C16">
        <v>561344</v>
      </c>
      <c r="D16">
        <v>0</v>
      </c>
      <c r="E16">
        <v>0</v>
      </c>
      <c r="F16" t="s">
        <v>21</v>
      </c>
      <c r="G16">
        <v>112</v>
      </c>
      <c r="H16">
        <v>117.19</v>
      </c>
      <c r="I16">
        <v>111</v>
      </c>
      <c r="J16">
        <v>26.94</v>
      </c>
      <c r="K16">
        <v>726.02</v>
      </c>
      <c r="L16">
        <v>223</v>
      </c>
      <c r="M16">
        <v>58</v>
      </c>
      <c r="N16">
        <v>0.77</v>
      </c>
      <c r="O16">
        <v>4790</v>
      </c>
      <c r="P16">
        <v>989</v>
      </c>
      <c r="Q16">
        <v>1365</v>
      </c>
      <c r="R16">
        <v>136</v>
      </c>
      <c r="S16">
        <v>36</v>
      </c>
      <c r="T16">
        <v>4790</v>
      </c>
    </row>
    <row r="17" spans="2:20" x14ac:dyDescent="0.2">
      <c r="B17" t="s">
        <v>36</v>
      </c>
      <c r="C17">
        <v>495616</v>
      </c>
      <c r="D17">
        <v>0</v>
      </c>
      <c r="E17">
        <v>0</v>
      </c>
      <c r="F17" t="s">
        <v>21</v>
      </c>
      <c r="G17">
        <v>102</v>
      </c>
      <c r="H17">
        <v>103.47</v>
      </c>
      <c r="I17">
        <v>101</v>
      </c>
      <c r="J17">
        <v>20.16</v>
      </c>
      <c r="K17">
        <v>406.41</v>
      </c>
      <c r="L17">
        <v>190</v>
      </c>
      <c r="M17">
        <v>58</v>
      </c>
      <c r="N17">
        <v>0.68</v>
      </c>
      <c r="O17">
        <v>4790</v>
      </c>
      <c r="P17">
        <v>1123</v>
      </c>
      <c r="Q17">
        <v>1365</v>
      </c>
      <c r="R17">
        <v>136</v>
      </c>
      <c r="S17">
        <v>36</v>
      </c>
      <c r="T17">
        <v>4790</v>
      </c>
    </row>
    <row r="18" spans="2:20" x14ac:dyDescent="0.2">
      <c r="B18" t="s">
        <v>37</v>
      </c>
      <c r="C18">
        <v>458621</v>
      </c>
      <c r="D18">
        <v>0</v>
      </c>
      <c r="E18">
        <v>0</v>
      </c>
      <c r="F18" t="s">
        <v>21</v>
      </c>
      <c r="G18">
        <v>96</v>
      </c>
      <c r="H18">
        <v>95.71</v>
      </c>
      <c r="I18">
        <v>98</v>
      </c>
      <c r="J18">
        <v>14.47</v>
      </c>
      <c r="K18">
        <v>209.52</v>
      </c>
      <c r="L18">
        <v>178</v>
      </c>
      <c r="M18">
        <v>53</v>
      </c>
      <c r="N18">
        <v>0.63</v>
      </c>
      <c r="O18">
        <v>4792</v>
      </c>
      <c r="P18">
        <v>1257</v>
      </c>
      <c r="Q18">
        <v>1365</v>
      </c>
      <c r="R18">
        <v>136</v>
      </c>
      <c r="S18">
        <v>37</v>
      </c>
      <c r="T18">
        <v>4792</v>
      </c>
    </row>
    <row r="19" spans="2:20" x14ac:dyDescent="0.2">
      <c r="B19" t="s">
        <v>38</v>
      </c>
      <c r="C19">
        <v>384996</v>
      </c>
      <c r="D19">
        <v>0</v>
      </c>
      <c r="E19">
        <v>0</v>
      </c>
      <c r="F19" t="s">
        <v>21</v>
      </c>
      <c r="G19">
        <v>80</v>
      </c>
      <c r="H19">
        <v>79.78</v>
      </c>
      <c r="I19">
        <v>79</v>
      </c>
      <c r="J19">
        <v>9.69</v>
      </c>
      <c r="K19">
        <v>93.94</v>
      </c>
      <c r="L19">
        <v>115</v>
      </c>
      <c r="M19">
        <v>49</v>
      </c>
      <c r="N19">
        <v>0.53</v>
      </c>
      <c r="O19">
        <v>4826</v>
      </c>
      <c r="P19">
        <v>1391</v>
      </c>
      <c r="Q19">
        <v>1366</v>
      </c>
      <c r="R19">
        <v>137</v>
      </c>
      <c r="S19">
        <v>36</v>
      </c>
      <c r="T19">
        <v>4826</v>
      </c>
    </row>
    <row r="20" spans="2:20" x14ac:dyDescent="0.2">
      <c r="B20" t="s">
        <v>39</v>
      </c>
      <c r="C20">
        <v>375640</v>
      </c>
      <c r="D20">
        <v>0</v>
      </c>
      <c r="E20">
        <v>0</v>
      </c>
      <c r="F20" t="s">
        <v>21</v>
      </c>
      <c r="G20">
        <v>78.5</v>
      </c>
      <c r="H20">
        <v>78.39</v>
      </c>
      <c r="I20">
        <v>80</v>
      </c>
      <c r="J20">
        <v>8.77</v>
      </c>
      <c r="K20">
        <v>76.97</v>
      </c>
      <c r="L20">
        <v>110</v>
      </c>
      <c r="M20">
        <v>38</v>
      </c>
      <c r="N20">
        <v>0.51</v>
      </c>
      <c r="O20">
        <v>4792</v>
      </c>
      <c r="P20">
        <v>1526</v>
      </c>
      <c r="Q20">
        <v>1366</v>
      </c>
      <c r="R20">
        <v>136</v>
      </c>
      <c r="S20">
        <v>37</v>
      </c>
      <c r="T20">
        <v>4792</v>
      </c>
    </row>
    <row r="21" spans="2:20" x14ac:dyDescent="0.2">
      <c r="B21" t="s">
        <v>40</v>
      </c>
      <c r="C21">
        <v>357687</v>
      </c>
      <c r="D21">
        <v>0</v>
      </c>
      <c r="E21">
        <v>0</v>
      </c>
      <c r="F21" t="s">
        <v>21</v>
      </c>
      <c r="G21">
        <v>75</v>
      </c>
      <c r="H21">
        <v>74.67</v>
      </c>
      <c r="I21">
        <v>74</v>
      </c>
      <c r="J21">
        <v>8.99</v>
      </c>
      <c r="K21">
        <v>80.83</v>
      </c>
      <c r="L21">
        <v>109</v>
      </c>
      <c r="M21">
        <v>42</v>
      </c>
      <c r="N21">
        <v>0.49</v>
      </c>
      <c r="O21">
        <v>4790</v>
      </c>
      <c r="P21">
        <v>1660</v>
      </c>
      <c r="Q21">
        <v>1367</v>
      </c>
      <c r="R21">
        <v>136</v>
      </c>
      <c r="S21">
        <v>36</v>
      </c>
      <c r="T21">
        <v>4790</v>
      </c>
    </row>
    <row r="22" spans="2:20" x14ac:dyDescent="0.2">
      <c r="B22" t="s">
        <v>41</v>
      </c>
      <c r="C22">
        <v>1827124</v>
      </c>
      <c r="D22">
        <v>0</v>
      </c>
      <c r="E22">
        <v>0</v>
      </c>
      <c r="F22" t="s">
        <v>21</v>
      </c>
      <c r="G22">
        <v>325</v>
      </c>
      <c r="H22">
        <v>343.44</v>
      </c>
      <c r="I22">
        <v>88</v>
      </c>
      <c r="J22">
        <v>193.36</v>
      </c>
      <c r="K22">
        <v>37386.730000000003</v>
      </c>
      <c r="L22">
        <v>823</v>
      </c>
      <c r="M22">
        <v>58</v>
      </c>
      <c r="N22">
        <v>2.5</v>
      </c>
      <c r="O22">
        <v>5320</v>
      </c>
      <c r="P22">
        <v>452</v>
      </c>
      <c r="Q22">
        <v>1399</v>
      </c>
      <c r="R22">
        <v>133</v>
      </c>
      <c r="S22">
        <v>41</v>
      </c>
      <c r="T22">
        <v>5320</v>
      </c>
    </row>
    <row r="23" spans="2:20" x14ac:dyDescent="0.2">
      <c r="B23" t="s">
        <v>42</v>
      </c>
      <c r="C23">
        <v>1777705</v>
      </c>
      <c r="D23">
        <v>0</v>
      </c>
      <c r="E23">
        <v>0</v>
      </c>
      <c r="F23" t="s">
        <v>21</v>
      </c>
      <c r="G23">
        <v>292</v>
      </c>
      <c r="H23">
        <v>334.16</v>
      </c>
      <c r="I23">
        <v>203</v>
      </c>
      <c r="J23">
        <v>177.44</v>
      </c>
      <c r="K23">
        <v>31485.040000000001</v>
      </c>
      <c r="L23">
        <v>872</v>
      </c>
      <c r="M23">
        <v>84</v>
      </c>
      <c r="N23">
        <v>2.44</v>
      </c>
      <c r="O23">
        <v>5320</v>
      </c>
      <c r="P23">
        <v>585</v>
      </c>
      <c r="Q23">
        <v>1400</v>
      </c>
      <c r="R23">
        <v>133</v>
      </c>
      <c r="S23">
        <v>41</v>
      </c>
      <c r="T23">
        <v>5320</v>
      </c>
    </row>
    <row r="24" spans="2:20" x14ac:dyDescent="0.2">
      <c r="B24" t="s">
        <v>43</v>
      </c>
      <c r="C24">
        <v>1558975</v>
      </c>
      <c r="D24">
        <v>0</v>
      </c>
      <c r="E24">
        <v>0</v>
      </c>
      <c r="F24" t="s">
        <v>21</v>
      </c>
      <c r="G24">
        <v>264</v>
      </c>
      <c r="H24">
        <v>298.31</v>
      </c>
      <c r="I24">
        <v>100</v>
      </c>
      <c r="J24">
        <v>158.96</v>
      </c>
      <c r="K24">
        <v>25269.3</v>
      </c>
      <c r="L24">
        <v>800</v>
      </c>
      <c r="M24">
        <v>71</v>
      </c>
      <c r="N24">
        <v>2.14</v>
      </c>
      <c r="O24">
        <v>5226</v>
      </c>
      <c r="P24">
        <v>719</v>
      </c>
      <c r="Q24">
        <v>1401</v>
      </c>
      <c r="R24">
        <v>134</v>
      </c>
      <c r="S24">
        <v>40</v>
      </c>
      <c r="T24">
        <v>5226</v>
      </c>
    </row>
    <row r="25" spans="2:20" x14ac:dyDescent="0.2">
      <c r="B25" t="s">
        <v>44</v>
      </c>
      <c r="C25">
        <v>1054799</v>
      </c>
      <c r="D25">
        <v>0</v>
      </c>
      <c r="E25">
        <v>0</v>
      </c>
      <c r="F25" t="s">
        <v>21</v>
      </c>
      <c r="G25">
        <v>188</v>
      </c>
      <c r="H25">
        <v>203.35</v>
      </c>
      <c r="I25">
        <v>135</v>
      </c>
      <c r="J25">
        <v>79.709999999999994</v>
      </c>
      <c r="K25">
        <v>6353.74</v>
      </c>
      <c r="L25">
        <v>428</v>
      </c>
      <c r="M25">
        <v>68</v>
      </c>
      <c r="N25">
        <v>1.45</v>
      </c>
      <c r="O25">
        <v>5187</v>
      </c>
      <c r="P25">
        <v>852</v>
      </c>
      <c r="Q25">
        <v>1402</v>
      </c>
      <c r="R25">
        <v>133</v>
      </c>
      <c r="S25">
        <v>40</v>
      </c>
      <c r="T25">
        <v>5187</v>
      </c>
    </row>
    <row r="26" spans="2:20" x14ac:dyDescent="0.2">
      <c r="B26" t="s">
        <v>45</v>
      </c>
      <c r="C26">
        <v>728603</v>
      </c>
      <c r="D26">
        <v>0</v>
      </c>
      <c r="E26">
        <v>0</v>
      </c>
      <c r="F26" t="s">
        <v>21</v>
      </c>
      <c r="G26">
        <v>135</v>
      </c>
      <c r="H26">
        <v>140.47</v>
      </c>
      <c r="I26">
        <v>125</v>
      </c>
      <c r="J26">
        <v>38.42</v>
      </c>
      <c r="K26">
        <v>1476.2</v>
      </c>
      <c r="L26">
        <v>292</v>
      </c>
      <c r="M26">
        <v>64</v>
      </c>
      <c r="N26">
        <v>1</v>
      </c>
      <c r="O26">
        <v>5187</v>
      </c>
      <c r="P26">
        <v>985</v>
      </c>
      <c r="Q26">
        <v>1403</v>
      </c>
      <c r="R26">
        <v>133</v>
      </c>
      <c r="S26">
        <v>40</v>
      </c>
      <c r="T26">
        <v>5187</v>
      </c>
    </row>
    <row r="27" spans="2:20" x14ac:dyDescent="0.2">
      <c r="B27" t="s">
        <v>46</v>
      </c>
      <c r="C27">
        <v>598352</v>
      </c>
      <c r="D27">
        <v>0</v>
      </c>
      <c r="E27">
        <v>0</v>
      </c>
      <c r="F27" t="s">
        <v>21</v>
      </c>
      <c r="G27">
        <v>113</v>
      </c>
      <c r="H27">
        <v>115.36</v>
      </c>
      <c r="I27">
        <v>114</v>
      </c>
      <c r="J27">
        <v>23.77</v>
      </c>
      <c r="K27">
        <v>564.82000000000005</v>
      </c>
      <c r="L27">
        <v>194</v>
      </c>
      <c r="M27">
        <v>61</v>
      </c>
      <c r="N27">
        <v>0.82</v>
      </c>
      <c r="O27">
        <v>5187</v>
      </c>
      <c r="P27">
        <v>1118</v>
      </c>
      <c r="Q27">
        <v>1404</v>
      </c>
      <c r="R27">
        <v>133</v>
      </c>
      <c r="S27">
        <v>40</v>
      </c>
      <c r="T27">
        <v>5187</v>
      </c>
    </row>
    <row r="28" spans="2:20" x14ac:dyDescent="0.2">
      <c r="B28" t="s">
        <v>47</v>
      </c>
      <c r="C28">
        <v>528073</v>
      </c>
      <c r="D28">
        <v>0</v>
      </c>
      <c r="E28">
        <v>0</v>
      </c>
      <c r="F28" t="s">
        <v>21</v>
      </c>
      <c r="G28">
        <v>102</v>
      </c>
      <c r="H28">
        <v>101.81</v>
      </c>
      <c r="I28">
        <v>103</v>
      </c>
      <c r="J28">
        <v>14.68</v>
      </c>
      <c r="K28">
        <v>215.48</v>
      </c>
      <c r="L28">
        <v>184</v>
      </c>
      <c r="M28">
        <v>53</v>
      </c>
      <c r="N28">
        <v>0.72</v>
      </c>
      <c r="O28">
        <v>5187</v>
      </c>
      <c r="P28">
        <v>1251</v>
      </c>
      <c r="Q28">
        <v>1405</v>
      </c>
      <c r="R28">
        <v>133</v>
      </c>
      <c r="S28">
        <v>40</v>
      </c>
      <c r="T28">
        <v>5187</v>
      </c>
    </row>
    <row r="29" spans="2:20" x14ac:dyDescent="0.2">
      <c r="B29" t="s">
        <v>48</v>
      </c>
      <c r="C29">
        <v>434014</v>
      </c>
      <c r="D29">
        <v>0</v>
      </c>
      <c r="E29">
        <v>0</v>
      </c>
      <c r="F29" t="s">
        <v>21</v>
      </c>
      <c r="G29">
        <v>85</v>
      </c>
      <c r="H29">
        <v>85.23</v>
      </c>
      <c r="I29">
        <v>84</v>
      </c>
      <c r="J29">
        <v>9.69</v>
      </c>
      <c r="K29">
        <v>93.82</v>
      </c>
      <c r="L29">
        <v>119</v>
      </c>
      <c r="M29">
        <v>51</v>
      </c>
      <c r="N29">
        <v>0.59</v>
      </c>
      <c r="O29">
        <v>5092</v>
      </c>
      <c r="P29">
        <v>1385</v>
      </c>
      <c r="Q29">
        <v>1405</v>
      </c>
      <c r="R29">
        <v>134</v>
      </c>
      <c r="S29">
        <v>39</v>
      </c>
      <c r="T29">
        <v>5092</v>
      </c>
    </row>
    <row r="30" spans="2:20" x14ac:dyDescent="0.2">
      <c r="B30" t="s">
        <v>49</v>
      </c>
      <c r="C30">
        <v>410344</v>
      </c>
      <c r="D30">
        <v>0</v>
      </c>
      <c r="E30">
        <v>0</v>
      </c>
      <c r="F30" t="s">
        <v>21</v>
      </c>
      <c r="G30">
        <v>81</v>
      </c>
      <c r="H30">
        <v>81.19</v>
      </c>
      <c r="I30">
        <v>82</v>
      </c>
      <c r="J30">
        <v>10</v>
      </c>
      <c r="K30">
        <v>99.99</v>
      </c>
      <c r="L30">
        <v>182</v>
      </c>
      <c r="M30">
        <v>51</v>
      </c>
      <c r="N30">
        <v>0.56000000000000005</v>
      </c>
      <c r="O30">
        <v>5054</v>
      </c>
      <c r="P30">
        <v>1518</v>
      </c>
      <c r="Q30">
        <v>1406</v>
      </c>
      <c r="R30">
        <v>133</v>
      </c>
      <c r="S30">
        <v>39</v>
      </c>
      <c r="T30">
        <v>5054</v>
      </c>
    </row>
    <row r="31" spans="2:20" x14ac:dyDescent="0.2">
      <c r="B31" t="s">
        <v>50</v>
      </c>
      <c r="C31">
        <v>390535</v>
      </c>
      <c r="D31">
        <v>0</v>
      </c>
      <c r="E31">
        <v>0</v>
      </c>
      <c r="F31" t="s">
        <v>21</v>
      </c>
      <c r="G31">
        <v>77</v>
      </c>
      <c r="H31">
        <v>77.27</v>
      </c>
      <c r="I31">
        <v>77</v>
      </c>
      <c r="J31">
        <v>9.27</v>
      </c>
      <c r="K31">
        <v>85.98</v>
      </c>
      <c r="L31">
        <v>111</v>
      </c>
      <c r="M31">
        <v>44</v>
      </c>
      <c r="N31">
        <v>0.54</v>
      </c>
      <c r="O31">
        <v>5054</v>
      </c>
      <c r="P31">
        <v>1651</v>
      </c>
      <c r="Q31">
        <v>1407</v>
      </c>
      <c r="R31">
        <v>133</v>
      </c>
      <c r="S31">
        <v>39</v>
      </c>
      <c r="T31">
        <v>5054</v>
      </c>
    </row>
    <row r="32" spans="2:20" x14ac:dyDescent="0.2">
      <c r="B32" t="s">
        <v>51</v>
      </c>
      <c r="C32">
        <v>2707517</v>
      </c>
      <c r="D32">
        <v>0</v>
      </c>
      <c r="E32">
        <v>0</v>
      </c>
      <c r="F32" t="s">
        <v>21</v>
      </c>
      <c r="G32">
        <v>239</v>
      </c>
      <c r="H32">
        <v>391.49</v>
      </c>
      <c r="I32">
        <v>83</v>
      </c>
      <c r="J32">
        <v>364.84</v>
      </c>
      <c r="K32">
        <v>133109.99</v>
      </c>
      <c r="L32">
        <v>1638</v>
      </c>
      <c r="M32">
        <v>56</v>
      </c>
      <c r="N32">
        <v>3.71</v>
      </c>
      <c r="O32">
        <v>6916</v>
      </c>
      <c r="P32">
        <v>452</v>
      </c>
      <c r="Q32">
        <v>1447</v>
      </c>
      <c r="R32">
        <v>133</v>
      </c>
      <c r="S32">
        <v>52</v>
      </c>
      <c r="T32">
        <v>6916</v>
      </c>
    </row>
    <row r="33" spans="2:20" x14ac:dyDescent="0.2">
      <c r="B33" t="s">
        <v>52</v>
      </c>
      <c r="C33">
        <v>2723920</v>
      </c>
      <c r="D33">
        <v>0</v>
      </c>
      <c r="E33">
        <v>0</v>
      </c>
      <c r="F33" t="s">
        <v>21</v>
      </c>
      <c r="G33">
        <v>255</v>
      </c>
      <c r="H33">
        <v>396.84</v>
      </c>
      <c r="I33">
        <v>126</v>
      </c>
      <c r="J33">
        <v>334.26</v>
      </c>
      <c r="K33">
        <v>111732.99</v>
      </c>
      <c r="L33">
        <v>1538</v>
      </c>
      <c r="M33">
        <v>83</v>
      </c>
      <c r="N33">
        <v>3.73</v>
      </c>
      <c r="O33">
        <v>6864</v>
      </c>
      <c r="P33">
        <v>585</v>
      </c>
      <c r="Q33">
        <v>1447</v>
      </c>
      <c r="R33">
        <v>132</v>
      </c>
      <c r="S33">
        <v>52</v>
      </c>
      <c r="T33">
        <v>6864</v>
      </c>
    </row>
    <row r="34" spans="2:20" x14ac:dyDescent="0.2">
      <c r="B34" t="s">
        <v>53</v>
      </c>
      <c r="C34">
        <v>2664254</v>
      </c>
      <c r="D34">
        <v>0</v>
      </c>
      <c r="E34">
        <v>0</v>
      </c>
      <c r="F34" t="s">
        <v>21</v>
      </c>
      <c r="G34">
        <v>240</v>
      </c>
      <c r="H34">
        <v>385.23</v>
      </c>
      <c r="I34">
        <v>119</v>
      </c>
      <c r="J34">
        <v>322.66000000000003</v>
      </c>
      <c r="K34">
        <v>104111.34</v>
      </c>
      <c r="L34">
        <v>1512</v>
      </c>
      <c r="M34">
        <v>80</v>
      </c>
      <c r="N34">
        <v>3.65</v>
      </c>
      <c r="O34">
        <v>6916</v>
      </c>
      <c r="P34">
        <v>717</v>
      </c>
      <c r="Q34">
        <v>1447</v>
      </c>
      <c r="R34">
        <v>133</v>
      </c>
      <c r="S34">
        <v>53</v>
      </c>
      <c r="T34">
        <v>6916</v>
      </c>
    </row>
    <row r="35" spans="2:20" x14ac:dyDescent="0.2">
      <c r="B35" t="s">
        <v>54</v>
      </c>
      <c r="C35">
        <v>2478947</v>
      </c>
      <c r="D35">
        <v>0</v>
      </c>
      <c r="E35">
        <v>0</v>
      </c>
      <c r="F35" t="s">
        <v>21</v>
      </c>
      <c r="G35">
        <v>213</v>
      </c>
      <c r="H35">
        <v>361.15</v>
      </c>
      <c r="I35">
        <v>125</v>
      </c>
      <c r="J35">
        <v>310.61</v>
      </c>
      <c r="K35">
        <v>96479.15</v>
      </c>
      <c r="L35">
        <v>1352</v>
      </c>
      <c r="M35">
        <v>67</v>
      </c>
      <c r="N35">
        <v>3.4</v>
      </c>
      <c r="O35">
        <v>6864</v>
      </c>
      <c r="P35">
        <v>850</v>
      </c>
      <c r="Q35">
        <v>1448</v>
      </c>
      <c r="R35">
        <v>132</v>
      </c>
      <c r="S35">
        <v>52</v>
      </c>
      <c r="T35">
        <v>6864</v>
      </c>
    </row>
    <row r="36" spans="2:20" x14ac:dyDescent="0.2">
      <c r="B36" t="s">
        <v>55</v>
      </c>
      <c r="C36">
        <v>1878933</v>
      </c>
      <c r="D36">
        <v>0</v>
      </c>
      <c r="E36">
        <v>0</v>
      </c>
      <c r="F36" t="s">
        <v>21</v>
      </c>
      <c r="G36">
        <v>181</v>
      </c>
      <c r="H36">
        <v>271.68</v>
      </c>
      <c r="I36">
        <v>95</v>
      </c>
      <c r="J36">
        <v>201.21</v>
      </c>
      <c r="K36">
        <v>40487.47</v>
      </c>
      <c r="L36">
        <v>943</v>
      </c>
      <c r="M36">
        <v>70</v>
      </c>
      <c r="N36">
        <v>2.58</v>
      </c>
      <c r="O36">
        <v>6916</v>
      </c>
      <c r="P36">
        <v>982</v>
      </c>
      <c r="Q36">
        <v>1448</v>
      </c>
      <c r="R36">
        <v>133</v>
      </c>
      <c r="S36">
        <v>52</v>
      </c>
      <c r="T36">
        <v>6916</v>
      </c>
    </row>
    <row r="37" spans="2:20" x14ac:dyDescent="0.2">
      <c r="B37" t="s">
        <v>56</v>
      </c>
      <c r="C37">
        <v>1800021</v>
      </c>
      <c r="D37">
        <v>0</v>
      </c>
      <c r="E37">
        <v>0</v>
      </c>
      <c r="F37" t="s">
        <v>21</v>
      </c>
      <c r="G37">
        <v>183</v>
      </c>
      <c r="H37">
        <v>260.27</v>
      </c>
      <c r="I37">
        <v>135</v>
      </c>
      <c r="J37">
        <v>173.68</v>
      </c>
      <c r="K37">
        <v>30165.17</v>
      </c>
      <c r="L37">
        <v>703</v>
      </c>
      <c r="M37">
        <v>64</v>
      </c>
      <c r="N37">
        <v>2.4700000000000002</v>
      </c>
      <c r="O37">
        <v>6916</v>
      </c>
      <c r="P37">
        <v>1115</v>
      </c>
      <c r="Q37">
        <v>1448</v>
      </c>
      <c r="R37">
        <v>133</v>
      </c>
      <c r="S37">
        <v>52</v>
      </c>
      <c r="T37">
        <v>6916</v>
      </c>
    </row>
    <row r="38" spans="2:20" x14ac:dyDescent="0.2">
      <c r="B38" t="s">
        <v>57</v>
      </c>
      <c r="C38">
        <v>1587178</v>
      </c>
      <c r="D38">
        <v>0</v>
      </c>
      <c r="E38">
        <v>0</v>
      </c>
      <c r="F38" t="s">
        <v>21</v>
      </c>
      <c r="G38">
        <v>161</v>
      </c>
      <c r="H38">
        <v>231.23</v>
      </c>
      <c r="I38">
        <v>116</v>
      </c>
      <c r="J38">
        <v>152.66999999999999</v>
      </c>
      <c r="K38">
        <v>23306.98</v>
      </c>
      <c r="L38">
        <v>669</v>
      </c>
      <c r="M38">
        <v>62</v>
      </c>
      <c r="N38">
        <v>2.1800000000000002</v>
      </c>
      <c r="O38">
        <v>6864</v>
      </c>
      <c r="P38">
        <v>1248</v>
      </c>
      <c r="Q38">
        <v>1448</v>
      </c>
      <c r="R38">
        <v>132</v>
      </c>
      <c r="S38">
        <v>52</v>
      </c>
      <c r="T38">
        <v>6864</v>
      </c>
    </row>
    <row r="39" spans="2:20" x14ac:dyDescent="0.2">
      <c r="B39" t="s">
        <v>58</v>
      </c>
      <c r="C39">
        <v>994838</v>
      </c>
      <c r="D39">
        <v>0</v>
      </c>
      <c r="E39">
        <v>0</v>
      </c>
      <c r="F39" t="s">
        <v>21</v>
      </c>
      <c r="G39">
        <v>120</v>
      </c>
      <c r="H39">
        <v>143.85</v>
      </c>
      <c r="I39">
        <v>95</v>
      </c>
      <c r="J39">
        <v>64.45</v>
      </c>
      <c r="K39">
        <v>4153.59</v>
      </c>
      <c r="L39">
        <v>351</v>
      </c>
      <c r="M39">
        <v>57</v>
      </c>
      <c r="N39">
        <v>1.36</v>
      </c>
      <c r="O39">
        <v>6916</v>
      </c>
      <c r="P39">
        <v>1380</v>
      </c>
      <c r="Q39">
        <v>1448</v>
      </c>
      <c r="R39">
        <v>133</v>
      </c>
      <c r="S39">
        <v>53</v>
      </c>
      <c r="T39">
        <v>6916</v>
      </c>
    </row>
    <row r="40" spans="2:20" x14ac:dyDescent="0.2">
      <c r="B40" t="s">
        <v>59</v>
      </c>
      <c r="C40">
        <v>825007</v>
      </c>
      <c r="D40">
        <v>0</v>
      </c>
      <c r="E40">
        <v>0</v>
      </c>
      <c r="F40" t="s">
        <v>21</v>
      </c>
      <c r="G40">
        <v>108</v>
      </c>
      <c r="H40">
        <v>120.19</v>
      </c>
      <c r="I40">
        <v>89</v>
      </c>
      <c r="J40">
        <v>41.21</v>
      </c>
      <c r="K40">
        <v>1698.22</v>
      </c>
      <c r="L40">
        <v>257</v>
      </c>
      <c r="M40">
        <v>53</v>
      </c>
      <c r="N40">
        <v>1.1299999999999999</v>
      </c>
      <c r="O40">
        <v>6864</v>
      </c>
      <c r="P40">
        <v>1513</v>
      </c>
      <c r="Q40">
        <v>1449</v>
      </c>
      <c r="R40">
        <v>132</v>
      </c>
      <c r="S40">
        <v>52</v>
      </c>
      <c r="T40">
        <v>6864</v>
      </c>
    </row>
    <row r="41" spans="2:20" x14ac:dyDescent="0.2">
      <c r="B41" t="s">
        <v>60</v>
      </c>
      <c r="C41">
        <v>707985</v>
      </c>
      <c r="D41">
        <v>0</v>
      </c>
      <c r="E41">
        <v>0</v>
      </c>
      <c r="F41" t="s">
        <v>21</v>
      </c>
      <c r="G41">
        <v>97</v>
      </c>
      <c r="H41">
        <v>102.37</v>
      </c>
      <c r="I41">
        <v>79</v>
      </c>
      <c r="J41">
        <v>25.74</v>
      </c>
      <c r="K41">
        <v>662.74</v>
      </c>
      <c r="L41">
        <v>279</v>
      </c>
      <c r="M41">
        <v>52</v>
      </c>
      <c r="N41">
        <v>0.97</v>
      </c>
      <c r="O41">
        <v>6916</v>
      </c>
      <c r="P41">
        <v>1645</v>
      </c>
      <c r="Q41">
        <v>1449</v>
      </c>
      <c r="R41">
        <v>133</v>
      </c>
      <c r="S41">
        <v>52</v>
      </c>
      <c r="T41">
        <v>6916</v>
      </c>
    </row>
    <row r="42" spans="2:20" x14ac:dyDescent="0.2">
      <c r="B42" t="s">
        <v>61</v>
      </c>
      <c r="C42">
        <v>2950945</v>
      </c>
      <c r="D42">
        <v>0</v>
      </c>
      <c r="E42">
        <v>0</v>
      </c>
      <c r="F42" t="s">
        <v>21</v>
      </c>
      <c r="G42">
        <v>100</v>
      </c>
      <c r="H42">
        <v>229.86</v>
      </c>
      <c r="I42">
        <v>84</v>
      </c>
      <c r="J42">
        <v>283.23</v>
      </c>
      <c r="K42">
        <v>80217.52</v>
      </c>
      <c r="L42">
        <v>1652</v>
      </c>
      <c r="M42">
        <v>55</v>
      </c>
      <c r="N42">
        <v>4.05</v>
      </c>
      <c r="O42">
        <v>12838</v>
      </c>
      <c r="P42">
        <v>455</v>
      </c>
      <c r="Q42">
        <v>1524</v>
      </c>
      <c r="R42">
        <v>131</v>
      </c>
      <c r="S42">
        <v>98</v>
      </c>
      <c r="T42">
        <v>12838</v>
      </c>
    </row>
    <row r="43" spans="2:20" x14ac:dyDescent="0.2">
      <c r="B43" t="s">
        <v>62</v>
      </c>
      <c r="C43">
        <v>2974338</v>
      </c>
      <c r="D43">
        <v>0</v>
      </c>
      <c r="E43">
        <v>0</v>
      </c>
      <c r="F43" t="s">
        <v>21</v>
      </c>
      <c r="G43">
        <v>124</v>
      </c>
      <c r="H43">
        <v>229.93</v>
      </c>
      <c r="I43">
        <v>84</v>
      </c>
      <c r="J43">
        <v>254.91</v>
      </c>
      <c r="K43">
        <v>64977.98</v>
      </c>
      <c r="L43">
        <v>1378</v>
      </c>
      <c r="M43">
        <v>54</v>
      </c>
      <c r="N43">
        <v>4.08</v>
      </c>
      <c r="O43">
        <v>12936</v>
      </c>
      <c r="P43">
        <v>587</v>
      </c>
      <c r="Q43">
        <v>1524</v>
      </c>
      <c r="R43">
        <v>132</v>
      </c>
      <c r="S43">
        <v>98</v>
      </c>
      <c r="T43">
        <v>12936</v>
      </c>
    </row>
    <row r="44" spans="2:20" x14ac:dyDescent="0.2">
      <c r="B44" t="s">
        <v>63</v>
      </c>
      <c r="C44">
        <v>2870778</v>
      </c>
      <c r="D44">
        <v>0</v>
      </c>
      <c r="E44">
        <v>0</v>
      </c>
      <c r="F44" t="s">
        <v>21</v>
      </c>
      <c r="G44">
        <v>110</v>
      </c>
      <c r="H44">
        <v>223.62</v>
      </c>
      <c r="I44">
        <v>82</v>
      </c>
      <c r="J44">
        <v>248.35</v>
      </c>
      <c r="K44">
        <v>61680.02</v>
      </c>
      <c r="L44">
        <v>1351</v>
      </c>
      <c r="M44">
        <v>54</v>
      </c>
      <c r="N44">
        <v>3.94</v>
      </c>
      <c r="O44">
        <v>12838</v>
      </c>
      <c r="P44">
        <v>718</v>
      </c>
      <c r="Q44">
        <v>1524</v>
      </c>
      <c r="R44">
        <v>131</v>
      </c>
      <c r="S44">
        <v>98</v>
      </c>
      <c r="T44">
        <v>12838</v>
      </c>
    </row>
    <row r="45" spans="2:20" x14ac:dyDescent="0.2">
      <c r="B45" t="s">
        <v>64</v>
      </c>
      <c r="C45">
        <v>2730398</v>
      </c>
      <c r="D45">
        <v>0</v>
      </c>
      <c r="E45">
        <v>0</v>
      </c>
      <c r="F45" t="s">
        <v>21</v>
      </c>
      <c r="G45">
        <v>113</v>
      </c>
      <c r="H45">
        <v>211.07</v>
      </c>
      <c r="I45">
        <v>80</v>
      </c>
      <c r="J45">
        <v>202.02</v>
      </c>
      <c r="K45">
        <v>40812.36</v>
      </c>
      <c r="L45">
        <v>1119</v>
      </c>
      <c r="M45">
        <v>50</v>
      </c>
      <c r="N45">
        <v>3.74</v>
      </c>
      <c r="O45">
        <v>12936</v>
      </c>
      <c r="P45">
        <v>850</v>
      </c>
      <c r="Q45">
        <v>1524</v>
      </c>
      <c r="R45">
        <v>132</v>
      </c>
      <c r="S45">
        <v>98</v>
      </c>
      <c r="T45">
        <v>12936</v>
      </c>
    </row>
    <row r="46" spans="2:20" x14ac:dyDescent="0.2">
      <c r="B46" t="s">
        <v>65</v>
      </c>
      <c r="C46">
        <v>2690337</v>
      </c>
      <c r="D46">
        <v>0</v>
      </c>
      <c r="E46">
        <v>0</v>
      </c>
      <c r="F46" t="s">
        <v>21</v>
      </c>
      <c r="G46">
        <v>122</v>
      </c>
      <c r="H46">
        <v>209.56</v>
      </c>
      <c r="I46">
        <v>81</v>
      </c>
      <c r="J46">
        <v>184.27</v>
      </c>
      <c r="K46">
        <v>33957.15</v>
      </c>
      <c r="L46">
        <v>898</v>
      </c>
      <c r="M46">
        <v>50</v>
      </c>
      <c r="N46">
        <v>3.69</v>
      </c>
      <c r="O46">
        <v>12838</v>
      </c>
      <c r="P46">
        <v>981</v>
      </c>
      <c r="Q46">
        <v>1524</v>
      </c>
      <c r="R46">
        <v>131</v>
      </c>
      <c r="S46">
        <v>98</v>
      </c>
      <c r="T46">
        <v>12838</v>
      </c>
    </row>
    <row r="47" spans="2:20" x14ac:dyDescent="0.2">
      <c r="B47" t="s">
        <v>66</v>
      </c>
      <c r="C47">
        <v>2726576</v>
      </c>
      <c r="D47">
        <v>0</v>
      </c>
      <c r="E47">
        <v>0</v>
      </c>
      <c r="F47" t="s">
        <v>21</v>
      </c>
      <c r="G47">
        <v>127</v>
      </c>
      <c r="H47">
        <v>212.38</v>
      </c>
      <c r="I47">
        <v>86</v>
      </c>
      <c r="J47">
        <v>188.83</v>
      </c>
      <c r="K47">
        <v>35656.22</v>
      </c>
      <c r="L47">
        <v>903</v>
      </c>
      <c r="M47">
        <v>56</v>
      </c>
      <c r="N47">
        <v>3.74</v>
      </c>
      <c r="O47">
        <v>12838</v>
      </c>
      <c r="P47">
        <v>1112</v>
      </c>
      <c r="Q47">
        <v>1524</v>
      </c>
      <c r="R47">
        <v>131</v>
      </c>
      <c r="S47">
        <v>98</v>
      </c>
      <c r="T47">
        <v>12838</v>
      </c>
    </row>
    <row r="48" spans="2:20" x14ac:dyDescent="0.2">
      <c r="B48" t="s">
        <v>67</v>
      </c>
      <c r="C48">
        <v>2638587</v>
      </c>
      <c r="D48">
        <v>0</v>
      </c>
      <c r="E48">
        <v>0</v>
      </c>
      <c r="F48" t="s">
        <v>21</v>
      </c>
      <c r="G48">
        <v>121</v>
      </c>
      <c r="H48">
        <v>203.97</v>
      </c>
      <c r="I48">
        <v>86</v>
      </c>
      <c r="J48">
        <v>181.6</v>
      </c>
      <c r="K48">
        <v>32979.71</v>
      </c>
      <c r="L48">
        <v>845</v>
      </c>
      <c r="M48">
        <v>49</v>
      </c>
      <c r="N48">
        <v>3.62</v>
      </c>
      <c r="O48">
        <v>12936</v>
      </c>
      <c r="P48">
        <v>1244</v>
      </c>
      <c r="Q48">
        <v>1524</v>
      </c>
      <c r="R48">
        <v>132</v>
      </c>
      <c r="S48">
        <v>98</v>
      </c>
      <c r="T48">
        <v>12936</v>
      </c>
    </row>
    <row r="49" spans="2:20" x14ac:dyDescent="0.2">
      <c r="B49" t="s">
        <v>68</v>
      </c>
      <c r="C49">
        <v>2567836</v>
      </c>
      <c r="D49">
        <v>0</v>
      </c>
      <c r="E49">
        <v>0</v>
      </c>
      <c r="F49" t="s">
        <v>21</v>
      </c>
      <c r="G49">
        <v>114</v>
      </c>
      <c r="H49">
        <v>200.02</v>
      </c>
      <c r="I49">
        <v>83</v>
      </c>
      <c r="J49">
        <v>184.94</v>
      </c>
      <c r="K49">
        <v>34204.589999999997</v>
      </c>
      <c r="L49">
        <v>901</v>
      </c>
      <c r="M49">
        <v>51</v>
      </c>
      <c r="N49">
        <v>3.52</v>
      </c>
      <c r="O49">
        <v>12838</v>
      </c>
      <c r="P49">
        <v>1375</v>
      </c>
      <c r="Q49">
        <v>1523</v>
      </c>
      <c r="R49">
        <v>131</v>
      </c>
      <c r="S49">
        <v>99</v>
      </c>
      <c r="T49">
        <v>12838</v>
      </c>
    </row>
    <row r="50" spans="2:20" x14ac:dyDescent="0.2">
      <c r="B50" t="s">
        <v>69</v>
      </c>
      <c r="C50">
        <v>2615796</v>
      </c>
      <c r="D50">
        <v>0</v>
      </c>
      <c r="E50">
        <v>0</v>
      </c>
      <c r="F50" t="s">
        <v>21</v>
      </c>
      <c r="G50">
        <v>113</v>
      </c>
      <c r="H50">
        <v>202.21</v>
      </c>
      <c r="I50">
        <v>82</v>
      </c>
      <c r="J50">
        <v>203.97</v>
      </c>
      <c r="K50">
        <v>41604.26</v>
      </c>
      <c r="L50">
        <v>2847</v>
      </c>
      <c r="M50">
        <v>36</v>
      </c>
      <c r="N50">
        <v>3.59</v>
      </c>
      <c r="O50">
        <v>12936</v>
      </c>
      <c r="P50">
        <v>1507</v>
      </c>
      <c r="Q50">
        <v>1523</v>
      </c>
      <c r="R50">
        <v>132</v>
      </c>
      <c r="S50">
        <v>98</v>
      </c>
      <c r="T50">
        <v>12936</v>
      </c>
    </row>
    <row r="51" spans="2:20" x14ac:dyDescent="0.2">
      <c r="B51" t="s">
        <v>70</v>
      </c>
      <c r="C51">
        <v>2473062</v>
      </c>
      <c r="D51">
        <v>0</v>
      </c>
      <c r="E51">
        <v>0</v>
      </c>
      <c r="F51" t="s">
        <v>21</v>
      </c>
      <c r="G51">
        <v>110</v>
      </c>
      <c r="H51">
        <v>192.64</v>
      </c>
      <c r="I51">
        <v>87</v>
      </c>
      <c r="J51">
        <v>189.72</v>
      </c>
      <c r="K51">
        <v>35992.74</v>
      </c>
      <c r="L51">
        <v>1077</v>
      </c>
      <c r="M51">
        <v>44</v>
      </c>
      <c r="N51">
        <v>3.39</v>
      </c>
      <c r="O51">
        <v>12838</v>
      </c>
      <c r="P51">
        <v>1638</v>
      </c>
      <c r="Q51">
        <v>1522</v>
      </c>
      <c r="R51">
        <v>131</v>
      </c>
      <c r="S51">
        <v>99</v>
      </c>
      <c r="T51">
        <v>12838</v>
      </c>
    </row>
    <row r="52" spans="2:20" x14ac:dyDescent="0.2">
      <c r="B52">
        <v>6</v>
      </c>
      <c r="C52">
        <v>1267416</v>
      </c>
      <c r="D52">
        <v>0</v>
      </c>
      <c r="E52">
        <v>0</v>
      </c>
      <c r="F52" t="s">
        <v>21</v>
      </c>
      <c r="G52">
        <v>85</v>
      </c>
      <c r="H52">
        <v>85.34</v>
      </c>
      <c r="I52">
        <v>87</v>
      </c>
      <c r="J52">
        <v>10.19</v>
      </c>
      <c r="K52">
        <v>103.87</v>
      </c>
      <c r="L52">
        <v>142</v>
      </c>
      <c r="M52">
        <v>46</v>
      </c>
      <c r="N52">
        <v>1.74</v>
      </c>
      <c r="O52">
        <v>14852</v>
      </c>
      <c r="P52">
        <v>553</v>
      </c>
      <c r="Q52">
        <v>1676</v>
      </c>
      <c r="R52">
        <v>158</v>
      </c>
      <c r="S52">
        <v>94</v>
      </c>
      <c r="T52">
        <v>14852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C35" zoomScale="177" workbookViewId="0">
      <selection activeCell="H43" sqref="H43:H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s="1" t="s">
        <v>74</v>
      </c>
      <c r="B3" s="1" t="s">
        <v>20</v>
      </c>
      <c r="C3" s="1">
        <v>2365315</v>
      </c>
      <c r="D3" s="1">
        <v>4522</v>
      </c>
      <c r="E3" s="1"/>
      <c r="F3" s="1">
        <f>C3-$C$12</f>
        <v>2031600</v>
      </c>
      <c r="G3" s="1">
        <f>F3/$F$3</f>
        <v>1</v>
      </c>
      <c r="H3" s="1">
        <f>$G$3-G3</f>
        <v>0</v>
      </c>
    </row>
    <row r="4" spans="1:8" x14ac:dyDescent="0.2">
      <c r="B4" t="s">
        <v>22</v>
      </c>
      <c r="C4">
        <v>1654012</v>
      </c>
      <c r="D4">
        <v>4522</v>
      </c>
      <c r="F4" s="2">
        <f t="shared" ref="F4:F12" si="0">C4-$C$12</f>
        <v>1320297</v>
      </c>
      <c r="G4">
        <f t="shared" ref="G4:G12" si="1">F4/$F$3</f>
        <v>0.64988038984051977</v>
      </c>
      <c r="H4">
        <f t="shared" ref="H4:H52" si="2">$G$3-G4</f>
        <v>0.35011961015948023</v>
      </c>
    </row>
    <row r="5" spans="1:8" x14ac:dyDescent="0.2">
      <c r="B5" t="s">
        <v>23</v>
      </c>
      <c r="C5">
        <v>705255</v>
      </c>
      <c r="D5">
        <v>4522</v>
      </c>
      <c r="F5" s="2">
        <f t="shared" si="0"/>
        <v>371540</v>
      </c>
      <c r="G5">
        <f t="shared" si="1"/>
        <v>0.18288048828509548</v>
      </c>
      <c r="H5">
        <f t="shared" si="2"/>
        <v>0.81711951171490449</v>
      </c>
    </row>
    <row r="6" spans="1:8" x14ac:dyDescent="0.2">
      <c r="B6" t="s">
        <v>24</v>
      </c>
      <c r="C6">
        <v>513784</v>
      </c>
      <c r="D6">
        <v>4522</v>
      </c>
      <c r="F6" s="2">
        <f t="shared" si="0"/>
        <v>180069</v>
      </c>
      <c r="G6">
        <f t="shared" si="1"/>
        <v>8.8634081512108678E-2</v>
      </c>
      <c r="H6">
        <f t="shared" si="2"/>
        <v>0.91136591848789128</v>
      </c>
    </row>
    <row r="7" spans="1:8" x14ac:dyDescent="0.2">
      <c r="B7" t="s">
        <v>25</v>
      </c>
      <c r="C7">
        <v>498392</v>
      </c>
      <c r="D7">
        <v>4522</v>
      </c>
      <c r="F7" s="2">
        <f t="shared" si="0"/>
        <v>164677</v>
      </c>
      <c r="G7">
        <f t="shared" si="1"/>
        <v>8.1057786965938183E-2</v>
      </c>
      <c r="H7">
        <f t="shared" si="2"/>
        <v>0.91894221303406187</v>
      </c>
    </row>
    <row r="8" spans="1:8" x14ac:dyDescent="0.2">
      <c r="B8" t="s">
        <v>26</v>
      </c>
      <c r="C8">
        <v>441940</v>
      </c>
      <c r="D8">
        <v>4522</v>
      </c>
      <c r="F8" s="2">
        <f t="shared" si="0"/>
        <v>108225</v>
      </c>
      <c r="G8">
        <f t="shared" si="1"/>
        <v>5.3270821027761373E-2</v>
      </c>
      <c r="H8">
        <f t="shared" si="2"/>
        <v>0.94672917897223863</v>
      </c>
    </row>
    <row r="9" spans="1:8" x14ac:dyDescent="0.2">
      <c r="B9" t="s">
        <v>27</v>
      </c>
      <c r="C9">
        <v>423583</v>
      </c>
      <c r="D9">
        <v>4522</v>
      </c>
      <c r="F9" s="2">
        <f t="shared" si="0"/>
        <v>89868</v>
      </c>
      <c r="G9">
        <f t="shared" si="1"/>
        <v>4.4235085646780865E-2</v>
      </c>
      <c r="H9">
        <f t="shared" si="2"/>
        <v>0.95576491435321909</v>
      </c>
    </row>
    <row r="10" spans="1:8" x14ac:dyDescent="0.2">
      <c r="B10" t="s">
        <v>28</v>
      </c>
      <c r="C10">
        <v>357255</v>
      </c>
      <c r="D10">
        <v>4522</v>
      </c>
      <c r="F10" s="2">
        <f t="shared" si="0"/>
        <v>23540</v>
      </c>
      <c r="G10">
        <f t="shared" si="1"/>
        <v>1.1586926560346525E-2</v>
      </c>
      <c r="H10">
        <f t="shared" si="2"/>
        <v>0.98841307343965346</v>
      </c>
    </row>
    <row r="11" spans="1:8" x14ac:dyDescent="0.2">
      <c r="B11" t="s">
        <v>29</v>
      </c>
      <c r="C11">
        <v>355256</v>
      </c>
      <c r="D11">
        <v>4522</v>
      </c>
      <c r="F11" s="2">
        <f t="shared" si="0"/>
        <v>21541</v>
      </c>
      <c r="G11">
        <f t="shared" si="1"/>
        <v>1.0602973026186258E-2</v>
      </c>
      <c r="H11">
        <f t="shared" si="2"/>
        <v>0.98939702697381371</v>
      </c>
    </row>
    <row r="12" spans="1:8" x14ac:dyDescent="0.2">
      <c r="B12" t="s">
        <v>30</v>
      </c>
      <c r="C12">
        <v>333715</v>
      </c>
      <c r="D12">
        <v>4522</v>
      </c>
      <c r="F12" s="2">
        <f t="shared" si="0"/>
        <v>0</v>
      </c>
      <c r="G12">
        <f t="shared" si="1"/>
        <v>0</v>
      </c>
      <c r="H12">
        <f t="shared" si="2"/>
        <v>1</v>
      </c>
    </row>
    <row r="13" spans="1:8" x14ac:dyDescent="0.2">
      <c r="A13" s="1" t="s">
        <v>75</v>
      </c>
      <c r="B13" s="1" t="s">
        <v>31</v>
      </c>
      <c r="C13" s="1">
        <v>2579303</v>
      </c>
      <c r="D13" s="1">
        <v>4790</v>
      </c>
      <c r="E13" s="1"/>
      <c r="F13" s="1">
        <f>C13-$C$22</f>
        <v>2221616</v>
      </c>
      <c r="G13" s="1">
        <f>F13/$F$13</f>
        <v>1</v>
      </c>
      <c r="H13" s="1">
        <f t="shared" si="2"/>
        <v>0</v>
      </c>
    </row>
    <row r="14" spans="1:8" x14ac:dyDescent="0.2">
      <c r="B14" t="s">
        <v>32</v>
      </c>
      <c r="C14">
        <v>2193312</v>
      </c>
      <c r="D14">
        <v>4792</v>
      </c>
      <c r="F14" s="2">
        <f t="shared" ref="F14:F22" si="3">C14-$C$22</f>
        <v>1835625</v>
      </c>
      <c r="G14">
        <f t="shared" ref="G14:G22" si="4">F14/$F$13</f>
        <v>0.82625665281488792</v>
      </c>
      <c r="H14">
        <f t="shared" si="2"/>
        <v>0.17374334718511208</v>
      </c>
    </row>
    <row r="15" spans="1:8" x14ac:dyDescent="0.2">
      <c r="B15" t="s">
        <v>33</v>
      </c>
      <c r="C15">
        <v>1056604</v>
      </c>
      <c r="D15">
        <v>4826</v>
      </c>
      <c r="F15" s="2">
        <f t="shared" si="3"/>
        <v>698917</v>
      </c>
      <c r="G15">
        <f t="shared" si="4"/>
        <v>0.31459847246328798</v>
      </c>
      <c r="H15">
        <f t="shared" si="2"/>
        <v>0.68540152753671202</v>
      </c>
    </row>
    <row r="16" spans="1:8" x14ac:dyDescent="0.2">
      <c r="B16" t="s">
        <v>34</v>
      </c>
      <c r="C16">
        <v>652185</v>
      </c>
      <c r="D16">
        <v>4792</v>
      </c>
      <c r="F16" s="2">
        <f t="shared" si="3"/>
        <v>294498</v>
      </c>
      <c r="G16">
        <f t="shared" si="4"/>
        <v>0.13256026243959351</v>
      </c>
      <c r="H16">
        <f t="shared" si="2"/>
        <v>0.86743973756040649</v>
      </c>
    </row>
    <row r="17" spans="1:8" x14ac:dyDescent="0.2">
      <c r="B17" t="s">
        <v>35</v>
      </c>
      <c r="C17">
        <v>561344</v>
      </c>
      <c r="D17">
        <v>4790</v>
      </c>
      <c r="F17" s="2">
        <f t="shared" si="3"/>
        <v>203657</v>
      </c>
      <c r="G17">
        <f t="shared" si="4"/>
        <v>9.1670657755435689E-2</v>
      </c>
      <c r="H17">
        <f t="shared" si="2"/>
        <v>0.9083293422445643</v>
      </c>
    </row>
    <row r="18" spans="1:8" x14ac:dyDescent="0.2">
      <c r="B18" t="s">
        <v>36</v>
      </c>
      <c r="C18">
        <v>495616</v>
      </c>
      <c r="D18">
        <v>4790</v>
      </c>
      <c r="F18" s="2">
        <f t="shared" si="3"/>
        <v>137929</v>
      </c>
      <c r="G18">
        <f t="shared" si="4"/>
        <v>6.208498678439478E-2</v>
      </c>
      <c r="H18">
        <f t="shared" si="2"/>
        <v>0.93791501321560522</v>
      </c>
    </row>
    <row r="19" spans="1:8" x14ac:dyDescent="0.2">
      <c r="B19" t="s">
        <v>37</v>
      </c>
      <c r="C19">
        <v>458621</v>
      </c>
      <c r="D19">
        <v>4792</v>
      </c>
      <c r="F19" s="2">
        <f t="shared" si="3"/>
        <v>100934</v>
      </c>
      <c r="G19">
        <f t="shared" si="4"/>
        <v>4.5432694038933824E-2</v>
      </c>
      <c r="H19">
        <f t="shared" si="2"/>
        <v>0.9545673059610662</v>
      </c>
    </row>
    <row r="20" spans="1:8" x14ac:dyDescent="0.2">
      <c r="B20" t="s">
        <v>38</v>
      </c>
      <c r="C20">
        <v>384996</v>
      </c>
      <c r="D20">
        <v>4826</v>
      </c>
      <c r="F20" s="2">
        <f t="shared" si="3"/>
        <v>27309</v>
      </c>
      <c r="G20">
        <f t="shared" si="4"/>
        <v>1.2292403367638692E-2</v>
      </c>
      <c r="H20">
        <f t="shared" si="2"/>
        <v>0.9877075966323613</v>
      </c>
    </row>
    <row r="21" spans="1:8" x14ac:dyDescent="0.2">
      <c r="B21" t="s">
        <v>39</v>
      </c>
      <c r="C21">
        <v>375640</v>
      </c>
      <c r="D21">
        <v>4792</v>
      </c>
      <c r="F21" s="2">
        <f t="shared" si="3"/>
        <v>17953</v>
      </c>
      <c r="G21">
        <f t="shared" si="4"/>
        <v>8.0810545116707846E-3</v>
      </c>
      <c r="H21">
        <f t="shared" si="2"/>
        <v>0.99191894548832926</v>
      </c>
    </row>
    <row r="22" spans="1:8" x14ac:dyDescent="0.2">
      <c r="B22" t="s">
        <v>40</v>
      </c>
      <c r="C22">
        <v>357687</v>
      </c>
      <c r="D22">
        <v>4790</v>
      </c>
      <c r="F22" s="2">
        <f t="shared" si="3"/>
        <v>0</v>
      </c>
      <c r="G22">
        <f t="shared" si="4"/>
        <v>0</v>
      </c>
      <c r="H22">
        <f t="shared" si="2"/>
        <v>1</v>
      </c>
    </row>
    <row r="23" spans="1:8" x14ac:dyDescent="0.2">
      <c r="A23" s="1" t="s">
        <v>76</v>
      </c>
      <c r="B23" s="1" t="s">
        <v>41</v>
      </c>
      <c r="C23" s="1">
        <v>1827124</v>
      </c>
      <c r="D23" s="1">
        <v>5320</v>
      </c>
      <c r="E23" s="1"/>
      <c r="F23" s="1">
        <f>C23-$C$32</f>
        <v>1436589</v>
      </c>
      <c r="G23" s="1">
        <f>F23/$F$23</f>
        <v>1</v>
      </c>
      <c r="H23" s="1">
        <f t="shared" si="2"/>
        <v>0</v>
      </c>
    </row>
    <row r="24" spans="1:8" x14ac:dyDescent="0.2">
      <c r="B24" t="s">
        <v>42</v>
      </c>
      <c r="C24">
        <v>1777705</v>
      </c>
      <c r="D24">
        <v>5320</v>
      </c>
      <c r="F24" s="2">
        <f t="shared" ref="F24:F32" si="5">C24-$C$32</f>
        <v>1387170</v>
      </c>
      <c r="G24">
        <f t="shared" ref="G24:G32" si="6">F24/$F$23</f>
        <v>0.965599764442022</v>
      </c>
      <c r="H24">
        <f t="shared" si="2"/>
        <v>3.4400235557977998E-2</v>
      </c>
    </row>
    <row r="25" spans="1:8" x14ac:dyDescent="0.2">
      <c r="B25" t="s">
        <v>43</v>
      </c>
      <c r="C25">
        <v>1558975</v>
      </c>
      <c r="D25">
        <v>5226</v>
      </c>
      <c r="F25" s="2">
        <f t="shared" si="5"/>
        <v>1168440</v>
      </c>
      <c r="G25">
        <f t="shared" si="6"/>
        <v>0.81334327354587843</v>
      </c>
      <c r="H25">
        <f t="shared" si="2"/>
        <v>0.18665672645412157</v>
      </c>
    </row>
    <row r="26" spans="1:8" x14ac:dyDescent="0.2">
      <c r="B26" t="s">
        <v>44</v>
      </c>
      <c r="C26">
        <v>1054799</v>
      </c>
      <c r="D26">
        <v>5187</v>
      </c>
      <c r="F26" s="2">
        <f t="shared" si="5"/>
        <v>664264</v>
      </c>
      <c r="G26">
        <f t="shared" si="6"/>
        <v>0.46238973011766066</v>
      </c>
      <c r="H26">
        <f t="shared" si="2"/>
        <v>0.53761026988233929</v>
      </c>
    </row>
    <row r="27" spans="1:8" x14ac:dyDescent="0.2">
      <c r="B27" t="s">
        <v>45</v>
      </c>
      <c r="C27">
        <v>728603</v>
      </c>
      <c r="D27">
        <v>5187</v>
      </c>
      <c r="F27" s="2">
        <f t="shared" si="5"/>
        <v>338068</v>
      </c>
      <c r="G27">
        <f t="shared" si="6"/>
        <v>0.23532687497955226</v>
      </c>
      <c r="H27">
        <f t="shared" si="2"/>
        <v>0.76467312502044771</v>
      </c>
    </row>
    <row r="28" spans="1:8" x14ac:dyDescent="0.2">
      <c r="B28" t="s">
        <v>46</v>
      </c>
      <c r="C28">
        <v>598352</v>
      </c>
      <c r="D28">
        <v>5187</v>
      </c>
      <c r="F28" s="2">
        <f t="shared" si="5"/>
        <v>207817</v>
      </c>
      <c r="G28">
        <f t="shared" si="6"/>
        <v>0.14466002454425031</v>
      </c>
      <c r="H28">
        <f t="shared" si="2"/>
        <v>0.85533997545574969</v>
      </c>
    </row>
    <row r="29" spans="1:8" x14ac:dyDescent="0.2">
      <c r="B29" t="s">
        <v>47</v>
      </c>
      <c r="C29">
        <v>528073</v>
      </c>
      <c r="D29">
        <v>5187</v>
      </c>
      <c r="F29" s="2">
        <f t="shared" si="5"/>
        <v>137538</v>
      </c>
      <c r="G29">
        <f t="shared" si="6"/>
        <v>9.5739282425244793E-2</v>
      </c>
      <c r="H29">
        <f t="shared" si="2"/>
        <v>0.90426071757475524</v>
      </c>
    </row>
    <row r="30" spans="1:8" x14ac:dyDescent="0.2">
      <c r="B30" t="s">
        <v>48</v>
      </c>
      <c r="C30">
        <v>434014</v>
      </c>
      <c r="D30">
        <v>5092</v>
      </c>
      <c r="F30" s="2">
        <f t="shared" si="5"/>
        <v>43479</v>
      </c>
      <c r="G30">
        <f t="shared" si="6"/>
        <v>3.0265441263994088E-2</v>
      </c>
      <c r="H30">
        <f t="shared" si="2"/>
        <v>0.96973455873600589</v>
      </c>
    </row>
    <row r="31" spans="1:8" x14ac:dyDescent="0.2">
      <c r="B31" t="s">
        <v>49</v>
      </c>
      <c r="C31">
        <v>410344</v>
      </c>
      <c r="D31">
        <v>5054</v>
      </c>
      <c r="F31" s="2">
        <f t="shared" si="5"/>
        <v>19809</v>
      </c>
      <c r="G31">
        <f t="shared" si="6"/>
        <v>1.3788912486452283E-2</v>
      </c>
      <c r="H31">
        <f t="shared" si="2"/>
        <v>0.98621108751354769</v>
      </c>
    </row>
    <row r="32" spans="1:8" x14ac:dyDescent="0.2">
      <c r="B32" t="s">
        <v>50</v>
      </c>
      <c r="C32">
        <v>390535</v>
      </c>
      <c r="D32">
        <v>5054</v>
      </c>
      <c r="F32" s="2">
        <f t="shared" si="5"/>
        <v>0</v>
      </c>
      <c r="G32">
        <f t="shared" si="6"/>
        <v>0</v>
      </c>
      <c r="H32">
        <f t="shared" si="2"/>
        <v>1</v>
      </c>
    </row>
    <row r="33" spans="1:8" x14ac:dyDescent="0.2">
      <c r="A33" s="1" t="s">
        <v>77</v>
      </c>
      <c r="B33" s="1" t="s">
        <v>51</v>
      </c>
      <c r="C33" s="1">
        <v>2707517</v>
      </c>
      <c r="D33" s="1">
        <v>6916</v>
      </c>
      <c r="E33" s="1"/>
      <c r="F33" s="1">
        <f t="shared" ref="F4:F53" si="7">C33-D33*$C$53/$D$53</f>
        <v>2117330.5566927013</v>
      </c>
      <c r="G33" s="1">
        <f>F33/$F$34</f>
        <v>0.99025312214046268</v>
      </c>
      <c r="H33" s="1">
        <f>1-G33</f>
        <v>9.7468778595373173E-3</v>
      </c>
    </row>
    <row r="34" spans="1:8" x14ac:dyDescent="0.2">
      <c r="B34" t="s">
        <v>52</v>
      </c>
      <c r="C34">
        <v>2723920</v>
      </c>
      <c r="D34">
        <v>6864</v>
      </c>
      <c r="F34">
        <f t="shared" si="7"/>
        <v>2138171.0487476434</v>
      </c>
      <c r="G34" s="2">
        <f t="shared" ref="G34:G42" si="8">F34/$F$34</f>
        <v>1</v>
      </c>
      <c r="H34" s="2">
        <f t="shared" ref="H34:H42" si="9">1-G34</f>
        <v>0</v>
      </c>
    </row>
    <row r="35" spans="1:8" x14ac:dyDescent="0.2">
      <c r="B35" t="s">
        <v>53</v>
      </c>
      <c r="C35">
        <v>2664254</v>
      </c>
      <c r="D35">
        <v>6916</v>
      </c>
      <c r="F35">
        <f t="shared" si="7"/>
        <v>2074067.5566927013</v>
      </c>
      <c r="G35" s="2">
        <f t="shared" si="8"/>
        <v>0.97001947431077207</v>
      </c>
      <c r="H35" s="2">
        <f t="shared" si="9"/>
        <v>2.9980525689227933E-2</v>
      </c>
    </row>
    <row r="36" spans="1:8" x14ac:dyDescent="0.2">
      <c r="B36" t="s">
        <v>54</v>
      </c>
      <c r="C36">
        <v>2478947</v>
      </c>
      <c r="D36">
        <v>6864</v>
      </c>
      <c r="F36">
        <f t="shared" si="7"/>
        <v>1893198.0487476434</v>
      </c>
      <c r="G36" s="2">
        <f t="shared" si="8"/>
        <v>0.88542871715362337</v>
      </c>
      <c r="H36" s="2">
        <f t="shared" si="9"/>
        <v>0.11457128284637663</v>
      </c>
    </row>
    <row r="37" spans="1:8" x14ac:dyDescent="0.2">
      <c r="B37" t="s">
        <v>55</v>
      </c>
      <c r="C37">
        <v>1878933</v>
      </c>
      <c r="D37">
        <v>6916</v>
      </c>
      <c r="F37">
        <f t="shared" si="7"/>
        <v>1288746.5566927013</v>
      </c>
      <c r="G37" s="2">
        <f t="shared" si="8"/>
        <v>0.60273314309794723</v>
      </c>
      <c r="H37" s="2">
        <f t="shared" si="9"/>
        <v>0.39726685690205277</v>
      </c>
    </row>
    <row r="38" spans="1:8" x14ac:dyDescent="0.2">
      <c r="B38" t="s">
        <v>56</v>
      </c>
      <c r="C38">
        <v>1800021</v>
      </c>
      <c r="D38">
        <v>6916</v>
      </c>
      <c r="F38">
        <f t="shared" si="7"/>
        <v>1209834.5566927013</v>
      </c>
      <c r="G38" s="2">
        <f t="shared" si="8"/>
        <v>0.56582683476203566</v>
      </c>
      <c r="H38" s="2">
        <f t="shared" si="9"/>
        <v>0.43417316523796434</v>
      </c>
    </row>
    <row r="39" spans="1:8" x14ac:dyDescent="0.2">
      <c r="B39" t="s">
        <v>57</v>
      </c>
      <c r="C39">
        <v>1587178</v>
      </c>
      <c r="D39">
        <v>6864</v>
      </c>
      <c r="F39">
        <f t="shared" si="7"/>
        <v>1001429.0487476434</v>
      </c>
      <c r="G39" s="2">
        <f t="shared" si="8"/>
        <v>0.46835778144793155</v>
      </c>
      <c r="H39" s="2">
        <f t="shared" si="9"/>
        <v>0.53164221855206839</v>
      </c>
    </row>
    <row r="40" spans="1:8" x14ac:dyDescent="0.2">
      <c r="B40" t="s">
        <v>58</v>
      </c>
      <c r="C40">
        <v>994838</v>
      </c>
      <c r="D40">
        <v>6916</v>
      </c>
      <c r="F40">
        <f t="shared" si="7"/>
        <v>404651.5566927013</v>
      </c>
      <c r="G40" s="2">
        <f t="shared" si="8"/>
        <v>0.18925125608155222</v>
      </c>
      <c r="H40" s="2">
        <f t="shared" si="9"/>
        <v>0.81074874391844776</v>
      </c>
    </row>
    <row r="41" spans="1:8" x14ac:dyDescent="0.2">
      <c r="B41" t="s">
        <v>59</v>
      </c>
      <c r="C41">
        <v>825007</v>
      </c>
      <c r="D41">
        <v>6864</v>
      </c>
      <c r="F41">
        <f t="shared" si="7"/>
        <v>239258.04874764336</v>
      </c>
      <c r="G41" s="2">
        <f t="shared" si="8"/>
        <v>0.11189846055009497</v>
      </c>
      <c r="H41" s="2">
        <f t="shared" si="9"/>
        <v>0.888101539449905</v>
      </c>
    </row>
    <row r="42" spans="1:8" x14ac:dyDescent="0.2">
      <c r="B42" t="s">
        <v>60</v>
      </c>
      <c r="C42">
        <v>707985</v>
      </c>
      <c r="D42">
        <v>6916</v>
      </c>
      <c r="F42">
        <f t="shared" si="7"/>
        <v>117798.5566927013</v>
      </c>
      <c r="G42" s="2">
        <f t="shared" si="8"/>
        <v>5.5093139887801568E-2</v>
      </c>
      <c r="H42" s="2">
        <f t="shared" si="9"/>
        <v>0.94490686011219838</v>
      </c>
    </row>
    <row r="43" spans="1:8" x14ac:dyDescent="0.2">
      <c r="A43" s="1" t="s">
        <v>78</v>
      </c>
      <c r="B43" s="1" t="s">
        <v>61</v>
      </c>
      <c r="C43" s="1">
        <v>2950945</v>
      </c>
      <c r="D43" s="1">
        <v>12838</v>
      </c>
      <c r="E43" s="1"/>
      <c r="F43" s="1">
        <f t="shared" si="7"/>
        <v>1855396.4807433342</v>
      </c>
      <c r="G43" s="1">
        <f>F43/$F$44</f>
        <v>0.99196438134081422</v>
      </c>
      <c r="H43" s="1">
        <f>1-G43</f>
        <v>8.0356186591857837E-3</v>
      </c>
    </row>
    <row r="44" spans="1:8" x14ac:dyDescent="0.2">
      <c r="B44" t="s">
        <v>62</v>
      </c>
      <c r="C44">
        <v>2974338</v>
      </c>
      <c r="D44">
        <v>12936</v>
      </c>
      <c r="F44">
        <f t="shared" si="7"/>
        <v>1870426.5149474819</v>
      </c>
      <c r="G44" s="2">
        <f t="shared" ref="G44:G52" si="10">F44/$F$44</f>
        <v>1</v>
      </c>
      <c r="H44" s="2">
        <f t="shared" ref="H44:H52" si="11">1-G44</f>
        <v>0</v>
      </c>
    </row>
    <row r="45" spans="1:8" x14ac:dyDescent="0.2">
      <c r="B45" t="s">
        <v>63</v>
      </c>
      <c r="C45">
        <v>2870778</v>
      </c>
      <c r="D45">
        <v>12838</v>
      </c>
      <c r="F45">
        <f t="shared" si="7"/>
        <v>1775229.4807433342</v>
      </c>
      <c r="G45" s="2">
        <f t="shared" si="10"/>
        <v>0.94910410355959873</v>
      </c>
      <c r="H45" s="2">
        <f t="shared" si="11"/>
        <v>5.0895896440401267E-2</v>
      </c>
    </row>
    <row r="46" spans="1:8" x14ac:dyDescent="0.2">
      <c r="B46" t="s">
        <v>64</v>
      </c>
      <c r="C46">
        <v>2730398</v>
      </c>
      <c r="D46">
        <v>12936</v>
      </c>
      <c r="F46">
        <f>C46-D46*$C$53/$D$53</f>
        <v>1626486.5149474819</v>
      </c>
      <c r="G46" s="2">
        <f t="shared" si="10"/>
        <v>0.86958054858046674</v>
      </c>
      <c r="H46" s="2">
        <f t="shared" si="11"/>
        <v>0.13041945141953326</v>
      </c>
    </row>
    <row r="47" spans="1:8" x14ac:dyDescent="0.2">
      <c r="B47" t="s">
        <v>65</v>
      </c>
      <c r="C47">
        <v>2690337</v>
      </c>
      <c r="D47">
        <v>12838</v>
      </c>
      <c r="F47">
        <f t="shared" si="7"/>
        <v>1594788.4807433342</v>
      </c>
      <c r="G47" s="2">
        <f t="shared" si="10"/>
        <v>0.85263359346042678</v>
      </c>
      <c r="H47" s="2">
        <f t="shared" si="11"/>
        <v>0.14736640653957322</v>
      </c>
    </row>
    <row r="48" spans="1:8" x14ac:dyDescent="0.2">
      <c r="B48" t="s">
        <v>66</v>
      </c>
      <c r="C48">
        <v>2726576</v>
      </c>
      <c r="D48">
        <v>12838</v>
      </c>
      <c r="F48">
        <f t="shared" si="7"/>
        <v>1631027.4807433342</v>
      </c>
      <c r="G48" s="2">
        <f t="shared" si="10"/>
        <v>0.87200831880269314</v>
      </c>
      <c r="H48" s="2">
        <f t="shared" si="11"/>
        <v>0.12799168119730686</v>
      </c>
    </row>
    <row r="49" spans="1:8" x14ac:dyDescent="0.2">
      <c r="B49" t="s">
        <v>67</v>
      </c>
      <c r="C49">
        <v>2638587</v>
      </c>
      <c r="D49">
        <v>12936</v>
      </c>
      <c r="F49">
        <f t="shared" si="7"/>
        <v>1534675.5149474819</v>
      </c>
      <c r="G49" s="2">
        <f t="shared" si="10"/>
        <v>0.82049495271968631</v>
      </c>
      <c r="H49" s="2">
        <f t="shared" si="11"/>
        <v>0.17950504728031369</v>
      </c>
    </row>
    <row r="50" spans="1:8" x14ac:dyDescent="0.2">
      <c r="B50" t="s">
        <v>68</v>
      </c>
      <c r="C50">
        <v>2567836</v>
      </c>
      <c r="D50">
        <v>12838</v>
      </c>
      <c r="F50">
        <f t="shared" si="7"/>
        <v>1472287.4807433342</v>
      </c>
      <c r="G50" s="2">
        <f t="shared" si="10"/>
        <v>0.78713997528241475</v>
      </c>
      <c r="H50" s="2">
        <f t="shared" si="11"/>
        <v>0.21286002471758525</v>
      </c>
    </row>
    <row r="51" spans="1:8" x14ac:dyDescent="0.2">
      <c r="B51" t="s">
        <v>69</v>
      </c>
      <c r="C51">
        <v>2615796</v>
      </c>
      <c r="D51">
        <v>12936</v>
      </c>
      <c r="F51">
        <f t="shared" si="7"/>
        <v>1511884.5149474819</v>
      </c>
      <c r="G51" s="2">
        <f t="shared" si="10"/>
        <v>0.80831003135663571</v>
      </c>
      <c r="H51" s="2">
        <f t="shared" si="11"/>
        <v>0.19168996864336429</v>
      </c>
    </row>
    <row r="52" spans="1:8" x14ac:dyDescent="0.2">
      <c r="B52" t="s">
        <v>70</v>
      </c>
      <c r="C52">
        <v>2473062</v>
      </c>
      <c r="D52">
        <v>12838</v>
      </c>
      <c r="F52">
        <f t="shared" si="7"/>
        <v>1377513.4807433342</v>
      </c>
      <c r="G52" s="2">
        <f t="shared" si="10"/>
        <v>0.73647024875607703</v>
      </c>
      <c r="H52" s="2">
        <f t="shared" si="11"/>
        <v>0.26352975124392297</v>
      </c>
    </row>
    <row r="53" spans="1:8" x14ac:dyDescent="0.2">
      <c r="A53" t="s">
        <v>2</v>
      </c>
      <c r="B53">
        <v>6</v>
      </c>
      <c r="C53">
        <v>1267416</v>
      </c>
      <c r="D53">
        <v>14852</v>
      </c>
      <c r="F53">
        <f t="shared" si="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220324 Cy5 ladder EMSA with yCA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2022-03-30T19:18:18Z</dcterms:created>
  <dcterms:modified xsi:type="dcterms:W3CDTF">2022-03-30T19:37:33Z</dcterms:modified>
</cp:coreProperties>
</file>